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RDG8082\OneDrive - Ewellix\Bureau\"/>
    </mc:Choice>
  </mc:AlternateContent>
  <xr:revisionPtr revIDLastSave="0" documentId="8_{63EC8BF3-E8EB-4DAA-870C-7D7D6CD92EFC}" xr6:coauthVersionLast="47" xr6:coauthVersionMax="47" xr10:uidLastSave="{00000000-0000-0000-0000-000000000000}"/>
  <workbookProtection workbookAlgorithmName="SHA-512" workbookHashValue="sY+H3ZIjzXtg2C4h8QT8GVEIzyNZm3nWJZHvpinjHXIsF0y3DoU4baR+wU9qc2oYeD7R7EkWcyjr0VcOhtr39w==" workbookSaltValue="xF7IwGnXw7BgEMlwGazw0Q==" workbookSpinCount="100000" lockStructure="1"/>
  <bookViews>
    <workbookView xWindow="28680" yWindow="-120" windowWidth="29040" windowHeight="15840" xr2:uid="{00000000-000D-0000-FFFF-FFFF00000000}"/>
  </bookViews>
  <sheets>
    <sheet name="Budget Prévisionnel vierg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3" l="1"/>
  <c r="C3" i="3"/>
  <c r="C21" i="3" l="1"/>
  <c r="F7" i="3"/>
  <c r="F21" i="3" s="1"/>
  <c r="F10" i="3"/>
  <c r="F3" i="3"/>
  <c r="B16" i="3"/>
  <c r="E10" i="3"/>
  <c r="E3" i="3"/>
  <c r="B7" i="3"/>
  <c r="B3" i="3"/>
  <c r="E21" i="3" l="1"/>
  <c r="J5" i="3" s="1"/>
  <c r="J6" i="3" s="1"/>
  <c r="K8" i="3"/>
  <c r="J9" i="3" s="1"/>
  <c r="B21" i="3"/>
  <c r="B22" i="3" l="1"/>
</calcChain>
</file>

<file path=xl/sharedStrings.xml><?xml version="1.0" encoding="utf-8"?>
<sst xmlns="http://schemas.openxmlformats.org/spreadsheetml/2006/main" count="40" uniqueCount="38">
  <si>
    <t>Achats</t>
  </si>
  <si>
    <t>Achats matières et fournitures</t>
  </si>
  <si>
    <t>Autres fournitures</t>
  </si>
  <si>
    <t>Services extérieurs</t>
  </si>
  <si>
    <t>Locations</t>
  </si>
  <si>
    <t>Entretien et réparation</t>
  </si>
  <si>
    <t>Documentation</t>
  </si>
  <si>
    <t>Honoraires</t>
  </si>
  <si>
    <t>Publicité</t>
  </si>
  <si>
    <t>Déplacements, missions</t>
  </si>
  <si>
    <t>Services bancaires, assurance</t>
  </si>
  <si>
    <t>Impôts et taxes</t>
  </si>
  <si>
    <t>Charges de personnel</t>
  </si>
  <si>
    <t>Rémunération</t>
  </si>
  <si>
    <t>Charges sociales</t>
  </si>
  <si>
    <t>Autres charges liées au personnel</t>
  </si>
  <si>
    <t>Charges exceptionnelles</t>
  </si>
  <si>
    <t>Ventes</t>
  </si>
  <si>
    <t>Subventions</t>
  </si>
  <si>
    <t>DEPENSES/CHARGES</t>
  </si>
  <si>
    <t>RECETTES/PRODUITS</t>
  </si>
  <si>
    <t>Année N (prév)</t>
  </si>
  <si>
    <t>Année N-1 (réel)</t>
  </si>
  <si>
    <t>TOTAL Dépenses</t>
  </si>
  <si>
    <t>TOTAL Recettes</t>
  </si>
  <si>
    <t>Résultat (excédent)</t>
  </si>
  <si>
    <t>Résultat (déficit)</t>
  </si>
  <si>
    <t>Vente de marchandises</t>
  </si>
  <si>
    <t>Gestion courante</t>
  </si>
  <si>
    <t>Cotisations/adhésions, licences</t>
  </si>
  <si>
    <t>Report à nouveau</t>
  </si>
  <si>
    <t>Prestations</t>
  </si>
  <si>
    <t>Achat outillages</t>
  </si>
  <si>
    <t>Formations</t>
  </si>
  <si>
    <t>Departement</t>
  </si>
  <si>
    <t>Agglo / Mairie</t>
  </si>
  <si>
    <t>Dons materiels</t>
  </si>
  <si>
    <t>Rapport Financier - 2022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</si>
</sst>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  <numFmt numFmtId="167" formatCode="_-* #,##0.0\ &quot;€&quot;_-;\-* #,##0.0\ &quot;€&quot;_-;_-* &quot;-&quot;??\ &quot;€&quot;_-;_-@_-"/>
    <numFmt numFmtId="168" formatCode="_-* #,##0.000\ _€_-;\-* #,##0.000\ _€_-;_-* &quot;-&quot;??\ _€_-;_-@_-"/>
  </numFmts>
  <fonts count="12">
    <font>
      <sz val="11"/>
      <color theme="1"/>
      <name val="Calibri"/>
      <family val="2"/>
      <scheme val="minor"/>
    </font>
    <font>
      <b/>
      <sz val="16"/>
      <color rgb="FF085DF3"/>
      <name val="Baloo Regular"/>
    </font>
    <font>
      <b/>
      <sz val="12"/>
      <color theme="0"/>
      <name val="Calibri (Body)"/>
    </font>
    <font>
      <b/>
      <sz val="11"/>
      <color rgb="FF085DF3"/>
      <name val="Roboto Light"/>
    </font>
    <font>
      <sz val="11"/>
      <color theme="1"/>
      <name val="Roboto Light"/>
    </font>
    <font>
      <b/>
      <sz val="16"/>
      <color rgb="FF00B0F0"/>
      <name val="Roboto Light"/>
    </font>
    <font>
      <sz val="11"/>
      <color theme="1"/>
      <name val="Calibri"/>
      <family val="2"/>
      <scheme val="minor"/>
    </font>
    <font>
      <b/>
      <sz val="16"/>
      <color theme="1"/>
      <name val="Roboto Light"/>
    </font>
    <font>
      <b/>
      <sz val="12"/>
      <color theme="1"/>
      <name val="Roboto Light"/>
    </font>
    <font>
      <b/>
      <sz val="24"/>
      <color rgb="FF000000"/>
      <name val="Calibri Light"/>
      <family val="2"/>
      <scheme val="major"/>
    </font>
    <font>
      <b/>
      <sz val="28"/>
      <color rgb="FF00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16BF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rgb="FF316BF2"/>
      </left>
      <right style="thin">
        <color theme="2"/>
      </right>
      <top style="medium">
        <color rgb="FF316BF2"/>
      </top>
      <bottom/>
      <diagonal/>
    </border>
    <border>
      <left style="thin">
        <color theme="2"/>
      </left>
      <right style="thick">
        <color theme="2"/>
      </right>
      <top style="medium">
        <color rgb="FF316BF2"/>
      </top>
      <bottom/>
      <diagonal/>
    </border>
    <border>
      <left style="thick">
        <color theme="2"/>
      </left>
      <right style="thin">
        <color theme="2"/>
      </right>
      <top style="medium">
        <color rgb="FF316BF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316BF2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316BF2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vertical="center"/>
    </xf>
    <xf numFmtId="165" fontId="3" fillId="0" borderId="5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7" xfId="1" applyNumberFormat="1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165" fontId="3" fillId="0" borderId="11" xfId="1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0" fillId="0" borderId="6" xfId="0" applyBorder="1" applyAlignment="1">
      <alignment vertical="center"/>
    </xf>
    <xf numFmtId="165" fontId="5" fillId="0" borderId="7" xfId="1" applyNumberFormat="1" applyFont="1" applyBorder="1" applyAlignment="1">
      <alignment horizontal="left"/>
    </xf>
    <xf numFmtId="165" fontId="7" fillId="0" borderId="12" xfId="1" applyNumberFormat="1" applyFont="1" applyFill="1" applyBorder="1" applyAlignment="1">
      <alignment horizontal="left"/>
    </xf>
    <xf numFmtId="165" fontId="7" fillId="0" borderId="9" xfId="1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65" fontId="8" fillId="0" borderId="12" xfId="1" applyNumberFormat="1" applyFont="1" applyFill="1" applyBorder="1" applyAlignment="1">
      <alignment horizontal="left"/>
    </xf>
    <xf numFmtId="165" fontId="8" fillId="0" borderId="9" xfId="1" applyNumberFormat="1" applyFont="1" applyFill="1" applyBorder="1" applyAlignment="1">
      <alignment horizontal="left"/>
    </xf>
    <xf numFmtId="0" fontId="0" fillId="3" borderId="0" xfId="0" applyFill="1" applyAlignment="1">
      <alignment vertical="center"/>
    </xf>
    <xf numFmtId="9" fontId="9" fillId="3" borderId="0" xfId="2" applyFont="1" applyFill="1"/>
    <xf numFmtId="165" fontId="9" fillId="3" borderId="0" xfId="1" applyNumberFormat="1" applyFont="1" applyFill="1" applyAlignment="1">
      <alignment vertical="center"/>
    </xf>
    <xf numFmtId="164" fontId="4" fillId="0" borderId="7" xfId="3" applyFont="1" applyBorder="1" applyAlignment="1">
      <alignment vertical="center"/>
    </xf>
    <xf numFmtId="164" fontId="3" fillId="0" borderId="7" xfId="3" applyFont="1" applyFill="1" applyBorder="1" applyAlignment="1">
      <alignment vertical="center"/>
    </xf>
    <xf numFmtId="164" fontId="5" fillId="0" borderId="7" xfId="3" applyFont="1" applyBorder="1" applyAlignment="1">
      <alignment horizontal="left"/>
    </xf>
    <xf numFmtId="44" fontId="3" fillId="0" borderId="5" xfId="1" applyNumberFormat="1" applyFont="1" applyFill="1" applyBorder="1" applyAlignment="1">
      <alignment vertical="center"/>
    </xf>
    <xf numFmtId="44" fontId="4" fillId="0" borderId="7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9" fontId="10" fillId="3" borderId="0" xfId="2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8" fontId="10" fillId="3" borderId="0" xfId="3" applyNumberFormat="1" applyFont="1" applyFill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0</xdr:row>
      <xdr:rowOff>114300</xdr:rowOff>
    </xdr:from>
    <xdr:to>
      <xdr:col>0</xdr:col>
      <xdr:colOff>1828800</xdr:colOff>
      <xdr:row>0</xdr:row>
      <xdr:rowOff>688089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14300"/>
          <a:ext cx="1019175" cy="57378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0</xdr:row>
      <xdr:rowOff>33365</xdr:rowOff>
    </xdr:from>
    <xdr:to>
      <xdr:col>0</xdr:col>
      <xdr:colOff>2047876</xdr:colOff>
      <xdr:row>0</xdr:row>
      <xdr:rowOff>731805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33365"/>
          <a:ext cx="1714500" cy="69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106" zoomScaleNormal="106" workbookViewId="0">
      <selection activeCell="H3" sqref="H3"/>
    </sheetView>
  </sheetViews>
  <sheetFormatPr baseColWidth="10" defaultRowHeight="15"/>
  <cols>
    <col min="1" max="1" width="34.42578125" customWidth="1"/>
    <col min="2" max="2" width="17.85546875" customWidth="1"/>
    <col min="3" max="3" width="19.7109375" bestFit="1" customWidth="1"/>
    <col min="4" max="5" width="29.42578125" customWidth="1"/>
    <col min="6" max="6" width="17.42578125" customWidth="1"/>
    <col min="11" max="11" width="32.7109375" bestFit="1" customWidth="1"/>
  </cols>
  <sheetData>
    <row r="1" spans="1:13" ht="63" customHeight="1" thickBot="1">
      <c r="B1" s="36" t="s">
        <v>37</v>
      </c>
      <c r="C1" s="36"/>
      <c r="D1" s="36"/>
      <c r="E1" s="36"/>
      <c r="F1" s="36"/>
    </row>
    <row r="2" spans="1:13" s="1" customFormat="1" ht="31.5" customHeight="1">
      <c r="A2" s="2" t="s">
        <v>19</v>
      </c>
      <c r="B2" s="9" t="s">
        <v>22</v>
      </c>
      <c r="C2" s="3" t="s">
        <v>21</v>
      </c>
      <c r="D2" s="4" t="s">
        <v>20</v>
      </c>
      <c r="E2" s="9" t="s">
        <v>22</v>
      </c>
      <c r="F2" s="3" t="s">
        <v>21</v>
      </c>
    </row>
    <row r="3" spans="1:13" s="1" customFormat="1" ht="21.95" customHeight="1">
      <c r="A3" s="5" t="s">
        <v>0</v>
      </c>
      <c r="B3" s="17">
        <f>SUM(B4:B6)</f>
        <v>94</v>
      </c>
      <c r="C3" s="33">
        <f>SUM(C4:C6)</f>
        <v>3372.01</v>
      </c>
      <c r="D3" s="5" t="s">
        <v>17</v>
      </c>
      <c r="E3" s="17">
        <f>SUM(E4:E6)</f>
        <v>370</v>
      </c>
      <c r="F3" s="11">
        <f>SUM(F4:F6)</f>
        <v>0</v>
      </c>
    </row>
    <row r="4" spans="1:13" s="1" customFormat="1" ht="21.95" customHeight="1">
      <c r="A4" s="6" t="s">
        <v>32</v>
      </c>
      <c r="B4" s="35">
        <v>78.8</v>
      </c>
      <c r="C4" s="34">
        <v>0</v>
      </c>
      <c r="D4" s="6" t="s">
        <v>27</v>
      </c>
      <c r="E4" s="10">
        <v>370</v>
      </c>
      <c r="F4" s="15">
        <v>0</v>
      </c>
      <c r="I4" s="27"/>
      <c r="J4" s="27"/>
      <c r="K4" s="27"/>
      <c r="L4" s="27"/>
      <c r="M4" s="27"/>
    </row>
    <row r="5" spans="1:13" s="1" customFormat="1" ht="21.95" customHeight="1">
      <c r="A5" s="6" t="s">
        <v>1</v>
      </c>
      <c r="B5" s="10">
        <v>0</v>
      </c>
      <c r="C5" s="34">
        <v>2601.3000000000002</v>
      </c>
      <c r="D5" s="6" t="s">
        <v>31</v>
      </c>
      <c r="E5" s="10"/>
      <c r="F5" s="15">
        <v>0</v>
      </c>
      <c r="I5" s="27"/>
      <c r="J5" s="37">
        <f>IFERROR(F21/E21-1, "")</f>
        <v>3.6519163763066205</v>
      </c>
      <c r="K5" s="37"/>
      <c r="L5" s="37"/>
      <c r="M5" s="27"/>
    </row>
    <row r="6" spans="1:13" s="1" customFormat="1" ht="21.95" customHeight="1">
      <c r="A6" s="6" t="s">
        <v>2</v>
      </c>
      <c r="B6" s="35">
        <v>15.2</v>
      </c>
      <c r="C6" s="34">
        <v>770.71</v>
      </c>
      <c r="D6" s="6" t="s">
        <v>33</v>
      </c>
      <c r="E6" s="10"/>
      <c r="F6" s="15">
        <v>0</v>
      </c>
      <c r="I6" s="27"/>
      <c r="J6" s="38" t="str">
        <f>IF(J5 &lt; 0, "de baisse de résultat", "d'augmentation du résultat")</f>
        <v>d'augmentation du résultat</v>
      </c>
      <c r="K6" s="38"/>
      <c r="L6" s="38"/>
      <c r="M6" s="27"/>
    </row>
    <row r="7" spans="1:13" s="1" customFormat="1" ht="21.95" customHeight="1">
      <c r="A7" s="7" t="s">
        <v>3</v>
      </c>
      <c r="B7" s="13">
        <f>SUM(B8:B14)</f>
        <v>3724.75</v>
      </c>
      <c r="C7" s="31">
        <f>SUM(C8:C14)</f>
        <v>6275.6</v>
      </c>
      <c r="D7" s="7" t="s">
        <v>28</v>
      </c>
      <c r="E7" s="13">
        <v>0</v>
      </c>
      <c r="F7" s="12">
        <f>SUM(F8:F9)</f>
        <v>12500</v>
      </c>
      <c r="I7" s="27"/>
      <c r="J7" s="27"/>
      <c r="K7" s="28"/>
      <c r="L7" s="27"/>
      <c r="M7" s="27"/>
    </row>
    <row r="8" spans="1:13" s="1" customFormat="1" ht="21.95" customHeight="1">
      <c r="A8" s="6" t="s">
        <v>4</v>
      </c>
      <c r="B8" s="10">
        <v>3600</v>
      </c>
      <c r="C8" s="15">
        <v>6000</v>
      </c>
      <c r="D8" s="6" t="s">
        <v>29</v>
      </c>
      <c r="E8" s="10">
        <v>5400</v>
      </c>
      <c r="F8" s="15">
        <v>10500</v>
      </c>
      <c r="I8" s="27"/>
      <c r="J8" s="27"/>
      <c r="K8" s="39">
        <f>SUM(F21-C21)</f>
        <v>3703.3899999999994</v>
      </c>
      <c r="L8" s="29"/>
      <c r="M8" s="27"/>
    </row>
    <row r="9" spans="1:13" s="1" customFormat="1" ht="21.95" customHeight="1">
      <c r="A9" s="6" t="s">
        <v>5</v>
      </c>
      <c r="B9" s="35"/>
      <c r="C9" s="15">
        <v>0</v>
      </c>
      <c r="D9" s="6" t="s">
        <v>36</v>
      </c>
      <c r="E9" s="10">
        <v>44</v>
      </c>
      <c r="F9" s="15">
        <v>2000</v>
      </c>
      <c r="I9" s="27"/>
      <c r="J9" s="38" t="str">
        <f>IF(K8&lt;0, "résultat négatif", "résultat positif")</f>
        <v>résultat positif</v>
      </c>
      <c r="K9" s="38"/>
      <c r="L9" s="38"/>
      <c r="M9" s="27"/>
    </row>
    <row r="10" spans="1:13" s="1" customFormat="1" ht="21.95" customHeight="1">
      <c r="A10" s="6" t="s">
        <v>6</v>
      </c>
      <c r="B10" s="10"/>
      <c r="C10" s="15">
        <v>0</v>
      </c>
      <c r="D10" s="7" t="s">
        <v>18</v>
      </c>
      <c r="E10" s="13">
        <f>SUM(E11:E13)</f>
        <v>2500</v>
      </c>
      <c r="F10" s="12">
        <f>SUM(F11:F12)</f>
        <v>0</v>
      </c>
      <c r="I10" s="27"/>
      <c r="J10" s="27"/>
      <c r="K10" s="27"/>
      <c r="L10" s="27"/>
      <c r="M10" s="27"/>
    </row>
    <row r="11" spans="1:13" s="1" customFormat="1" ht="21.95" customHeight="1">
      <c r="A11" s="6" t="s">
        <v>7</v>
      </c>
      <c r="B11" s="10"/>
      <c r="C11" s="15">
        <v>0</v>
      </c>
      <c r="D11" s="6" t="s">
        <v>34</v>
      </c>
      <c r="E11" s="10">
        <v>2200</v>
      </c>
      <c r="F11" s="15">
        <v>0</v>
      </c>
    </row>
    <row r="12" spans="1:13" s="1" customFormat="1" ht="21.95" customHeight="1">
      <c r="A12" s="6" t="s">
        <v>8</v>
      </c>
      <c r="B12" s="10">
        <v>0</v>
      </c>
      <c r="C12" s="15">
        <v>0</v>
      </c>
      <c r="D12" s="6" t="s">
        <v>35</v>
      </c>
      <c r="E12" s="10">
        <v>300</v>
      </c>
      <c r="F12" s="15">
        <v>0</v>
      </c>
    </row>
    <row r="13" spans="1:13" s="1" customFormat="1" ht="21.95" customHeight="1">
      <c r="A13" s="6" t="s">
        <v>9</v>
      </c>
      <c r="B13" s="10"/>
      <c r="C13" s="15">
        <v>0</v>
      </c>
      <c r="D13" s="7" t="s">
        <v>30</v>
      </c>
      <c r="E13" s="10"/>
      <c r="F13" s="12">
        <v>851</v>
      </c>
    </row>
    <row r="14" spans="1:13" s="1" customFormat="1" ht="21.95" customHeight="1">
      <c r="A14" s="6" t="s">
        <v>10</v>
      </c>
      <c r="B14" s="35">
        <v>124.75</v>
      </c>
      <c r="C14" s="30">
        <v>275.60000000000002</v>
      </c>
      <c r="D14" s="20"/>
      <c r="E14" s="10"/>
      <c r="F14" s="15">
        <v>0</v>
      </c>
    </row>
    <row r="15" spans="1:13" s="1" customFormat="1" ht="21.95" customHeight="1">
      <c r="A15" s="7" t="s">
        <v>11</v>
      </c>
      <c r="B15" s="13">
        <v>0</v>
      </c>
      <c r="C15" s="12">
        <v>0</v>
      </c>
      <c r="D15" s="20"/>
      <c r="E15" s="10"/>
      <c r="F15" s="15"/>
    </row>
    <row r="16" spans="1:13" s="1" customFormat="1" ht="21.95" customHeight="1">
      <c r="A16" s="7" t="s">
        <v>12</v>
      </c>
      <c r="B16" s="12">
        <f>SUM(B17:B19)</f>
        <v>0</v>
      </c>
      <c r="C16" s="12">
        <v>0</v>
      </c>
      <c r="D16" s="6"/>
      <c r="E16" s="10"/>
      <c r="F16" s="15"/>
    </row>
    <row r="17" spans="1:6" s="1" customFormat="1" ht="21.95" customHeight="1">
      <c r="A17" s="6" t="s">
        <v>13</v>
      </c>
      <c r="B17" s="10"/>
      <c r="C17" s="15">
        <v>0</v>
      </c>
      <c r="D17" s="6"/>
      <c r="E17" s="10"/>
      <c r="F17" s="15"/>
    </row>
    <row r="18" spans="1:6" s="1" customFormat="1" ht="21.95" customHeight="1">
      <c r="A18" s="6" t="s">
        <v>14</v>
      </c>
      <c r="B18" s="10"/>
      <c r="C18" s="15">
        <v>0</v>
      </c>
      <c r="D18" s="6"/>
      <c r="E18" s="10"/>
      <c r="F18" s="15"/>
    </row>
    <row r="19" spans="1:6" s="1" customFormat="1" ht="21.95" customHeight="1">
      <c r="A19" s="6" t="s">
        <v>15</v>
      </c>
      <c r="B19" s="10"/>
      <c r="C19" s="15">
        <v>0</v>
      </c>
      <c r="D19" s="6"/>
      <c r="E19" s="10"/>
      <c r="F19" s="15"/>
    </row>
    <row r="20" spans="1:6" s="1" customFormat="1" ht="21.95" customHeight="1">
      <c r="A20" s="8" t="s">
        <v>16</v>
      </c>
      <c r="B20" s="14">
        <v>0</v>
      </c>
      <c r="C20" s="16">
        <v>0</v>
      </c>
      <c r="D20" s="6"/>
      <c r="E20" s="10"/>
      <c r="F20" s="15"/>
    </row>
    <row r="21" spans="1:6" ht="22.5" customHeight="1">
      <c r="A21" s="18" t="s">
        <v>23</v>
      </c>
      <c r="B21" s="18">
        <f>B20+B16+B15+B7+B3</f>
        <v>3818.75</v>
      </c>
      <c r="C21" s="32">
        <f>SUM(C3,C7)</f>
        <v>9647.61</v>
      </c>
      <c r="D21" s="18" t="s">
        <v>24</v>
      </c>
      <c r="E21" s="19">
        <f>E10+E7+E3</f>
        <v>2870</v>
      </c>
      <c r="F21" s="21">
        <f>F13+F10+F7+F3</f>
        <v>13351</v>
      </c>
    </row>
    <row r="22" spans="1:6" ht="20.25">
      <c r="A22" s="24" t="s">
        <v>25</v>
      </c>
      <c r="B22" s="25">
        <f>E21-B21</f>
        <v>-948.75</v>
      </c>
      <c r="C22" s="26"/>
      <c r="D22" s="24" t="s">
        <v>26</v>
      </c>
      <c r="E22" s="22"/>
      <c r="F22" s="23"/>
    </row>
  </sheetData>
  <mergeCells count="4">
    <mergeCell ref="B1:F1"/>
    <mergeCell ref="J5:L5"/>
    <mergeCell ref="J6:L6"/>
    <mergeCell ref="J9:L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 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Anaïs Limpalaër</dc:creator>
  <cp:lastModifiedBy>David Guillot</cp:lastModifiedBy>
  <dcterms:created xsi:type="dcterms:W3CDTF">2017-05-31T16:19:01Z</dcterms:created>
  <dcterms:modified xsi:type="dcterms:W3CDTF">2023-07-05T08:35:29Z</dcterms:modified>
</cp:coreProperties>
</file>